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 tabRatio="885" firstSheet="3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3">CFG!$A$1:$H$52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2" i="5"/>
  <c r="H21" i="5"/>
  <c r="H20" i="5"/>
  <c r="H17" i="5"/>
  <c r="H14" i="5"/>
  <c r="H13" i="5"/>
  <c r="H12" i="5"/>
  <c r="H11" i="5"/>
  <c r="H10" i="5"/>
  <c r="H9" i="5"/>
  <c r="H8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H23" i="5" s="1"/>
  <c r="E22" i="5"/>
  <c r="E21" i="5"/>
  <c r="E20" i="5"/>
  <c r="E19" i="5"/>
  <c r="H19" i="5" s="1"/>
  <c r="E18" i="5"/>
  <c r="H18" i="5" s="1"/>
  <c r="E17" i="5"/>
  <c r="E14" i="5"/>
  <c r="E13" i="5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42" i="5" s="1"/>
  <c r="C6" i="5"/>
  <c r="H8" i="8"/>
  <c r="G16" i="8"/>
  <c r="F16" i="8"/>
  <c r="E14" i="8"/>
  <c r="H14" i="8" s="1"/>
  <c r="E12" i="8"/>
  <c r="H12" i="8" s="1"/>
  <c r="E10" i="8"/>
  <c r="H10" i="8" s="1"/>
  <c r="E8" i="8"/>
  <c r="E6" i="8"/>
  <c r="D16" i="8"/>
  <c r="C16" i="8"/>
  <c r="E6" i="6"/>
  <c r="H6" i="6" s="1"/>
  <c r="E7" i="6"/>
  <c r="E8" i="6"/>
  <c r="E9" i="6"/>
  <c r="E10" i="6"/>
  <c r="H10" i="6" s="1"/>
  <c r="E11" i="6"/>
  <c r="H11" i="6" s="1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6" i="6"/>
  <c r="H45" i="6"/>
  <c r="H44" i="6"/>
  <c r="H42" i="6"/>
  <c r="H41" i="6"/>
  <c r="H40" i="6"/>
  <c r="H39" i="6"/>
  <c r="H38" i="6"/>
  <c r="H37" i="6"/>
  <c r="H36" i="6"/>
  <c r="H35" i="6"/>
  <c r="H34" i="6"/>
  <c r="H28" i="6"/>
  <c r="H21" i="6"/>
  <c r="H16" i="6"/>
  <c r="H15" i="6"/>
  <c r="H14" i="6"/>
  <c r="H12" i="6"/>
  <c r="H9" i="6"/>
  <c r="H8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H54" i="6" s="1"/>
  <c r="E52" i="6"/>
  <c r="E51" i="6"/>
  <c r="E50" i="6"/>
  <c r="E49" i="6"/>
  <c r="E48" i="6"/>
  <c r="E47" i="6"/>
  <c r="H47" i="6" s="1"/>
  <c r="E46" i="6"/>
  <c r="E45" i="6"/>
  <c r="E44" i="6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16" i="5" l="1"/>
  <c r="G42" i="5"/>
  <c r="F42" i="5"/>
  <c r="D42" i="5"/>
  <c r="H6" i="5"/>
  <c r="H42" i="5" s="1"/>
  <c r="E6" i="5"/>
  <c r="E16" i="8"/>
  <c r="H6" i="8"/>
  <c r="H16" i="8" s="1"/>
  <c r="E53" i="6"/>
  <c r="H53" i="6" s="1"/>
  <c r="E43" i="6"/>
  <c r="H43" i="6" s="1"/>
  <c r="H33" i="6"/>
  <c r="E23" i="6"/>
  <c r="H23" i="6" s="1"/>
  <c r="E13" i="6"/>
  <c r="H13" i="6"/>
  <c r="G77" i="6"/>
  <c r="F77" i="6"/>
  <c r="D77" i="6"/>
  <c r="C77" i="6"/>
  <c r="E5" i="6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<sst xmlns="http://schemas.openxmlformats.org/spreadsheetml/2006/main" count="205" uniqueCount="147">
  <si>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</si>
  <si>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</si>
  <si>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</si>
  <si>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</si>
  <si>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</si>
  <si>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</si>
  <si>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</si>
  <si>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</si>
  <si>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</si>
  <si>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</si>
  <si>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</si>
  <si>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</si>
  <si>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</si>
  <si>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</si>
  <si>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</si>
  <si>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</si>
  <si>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</si>
  <si>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</si>
  <si>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</si>
  <si>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</si>
  <si>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</si>
  <si>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</si>
  <si>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</si>
  <si>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</si>
  <si>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</si>
  <si>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</si>
  <si>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</si>
  <si>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</si>
  <si>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</si>
  <si>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</si>
  <si>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</si>
  <si>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</si>
  <si>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</si>
  <si>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</si>
  <si>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</si>
  <si>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</si>
  <si>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</si>
  <si>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</si>
  <si>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</si>
  <si>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</si>
  <si>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</si>
  <si>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</si>
  <si>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</si>
  <si>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</si>
  <si>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</si>
  <si>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</si>
  <si>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</si>
  <si>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</si>
  <si>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</si>
  <si>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</si>
  <si>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</si>
  <si>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</si>
  <si>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</si>
  <si>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</si>
  <si>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</si>
  <si>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</si>
  <si>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</si>
  <si>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</si>
  <si>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</si>
  <si>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</si>
  <si>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</si>
  <si>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</si>
  <si>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</si>
  <si>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</si>
  <si>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</si>
  <si>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</si>
  <si>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</si>
  <si>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</si>
  <si>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</si>
  <si>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</si>
  <si>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</si>
  <si>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</si>
  <si>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</si>
  <si>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</si>
  <si>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</si>
  <si>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</si>
  <si>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</si>
  <si>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</si>
  <si>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</si>
  <si>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</si>
  <si>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</si>
  <si>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</si>
  <si>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</si>
  <si>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</si>
  <si>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</si>
  <si>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</si>
  <si>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</si>
  <si>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</si>
  <si>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</si>
  <si>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</si>
  <si>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</si>
  <si>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</si>
  <si>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</si>
  <si>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</si>
  <si>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</si>
  <si>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</si>
  <si>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</si>
  <si>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</si>
  <si>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</si>
  <si>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</si>
  <si>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</si>
  <si>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</si>
  <si>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</si>
  <si>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</si>
  <si>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</si>
  <si>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</si>
  <si>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</si>
  <si>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</si>
  <si>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</si>
  <si>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</si>
  <si>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</si>
  <si>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</si>
  <si>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</si>
  <si>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</si>
  <si>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</si>
  <si>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</si>
  <si>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</si>
  <si>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</si>
  <si>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</si>
  <si>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</si>
  <si>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</si>
  <si>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</si>
  <si>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</si>
  <si>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</si>
  <si>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</si>
  <si>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</si>
  <si>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</si>
  <si>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</si>
  <si>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</si>
  <si>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</si>
  <si>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</si>
  <si>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</si>
  <si>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</si>
  <si>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</si>
  <si>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ACAMBARO GUANAJUATO
ESTADO ANALÍTICO DEL EJERCICIO DEL PRESUPUESTO DE EGRESOS
Clasificación por Objeto del Gasto (Capítulo y Concepto)
Del 1 de Enero al AL 31 DE DICIEMBRE DEL 2018</t>
  </si>
  <si>
    <t>SISTEMA PARA EL DESARROLLO INTEGRAL DE LA FAMILIA DEL MUNICIPIO DE ACAMBARO GUANAJUATO
ESTADO ANALÍTICO DEL EJERCICIO DEL PRESUPUESTO DE EGRESOS
Clasificación Económica (por Tipo de Gasto)
Del 1 de Enero al AL 31 DE DICIEMBRE DEL 2018</t>
  </si>
  <si>
    <t>DIRECCIÓN ADMINISTRATIVA</t>
  </si>
  <si>
    <t>SISTEMA PARA EL DESARROLLO INTEGRAL DE LA FAMILIA DEL MUNICIPIO DE ACAMBARO GUANAJUATO
ESTADO ANALÍTICO DEL EJERCICIO DEL PRESUPUESTO DE EGRESOS
Clasificación Administrativa
Del 1 de Enero al AL 31 DE DICIEMBRE DEL 2018</t>
  </si>
  <si>
    <t>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</si>
  <si>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Sector Paraestatal del Gobierno (Federal/Estatal/Municipal) de SISTEMA PARA EL DESARROLLO INTEGRAL DE LA FAMILIA DEL MUNICIPIO DE ACAMBARO GUANAJUATO
Estado Analítico del Ejercicio del Presupuesto de Egresos
Clasificación Administrativa
Del 1 de Enero al AL 31 DE DICIEMBRE DEL 2018</t>
  </si>
  <si>
    <t>SISTEMA PARA EL DESARROLLO INTEGRAL DE LA FAMILIA DEL MUNICIPIO DE ACAMBARO GUANAJUATO
ESTADO ANALÍTICO DEL EJERCICIO DEL PRESUPUESTO DE EGRESOS
Clasificación Funcional (Finalidad y Función)
Del 1 de Enero al AL 31 DE DICIEMBRE DEL 2018</t>
  </si>
  <si>
    <t>___________________________________________________</t>
  </si>
  <si>
    <t>LIC. GABRIEL NICOLAS RANGEL GARCIA</t>
  </si>
  <si>
    <t>DIRECTOR DEL SMDIF</t>
  </si>
  <si>
    <t>_________________________________________________</t>
  </si>
  <si>
    <t>C.P. BLANCA A. ORTEGA GARCIA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</si>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</sst>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3" borderId="9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 applyProtection="1">
      <alignment horizontal="center" vertical="center" wrapText="1"/>
      <protection locked="0"/>
    </xf>
    <xf numFmtId="0" fontId="6" fillId="3" borderId="11" xfId="9" applyFont="1" applyFill="1" applyBorder="1" applyAlignment="1" applyProtection="1">
      <alignment horizontal="center" vertical="center" wrapText="1"/>
      <protection locked="0"/>
    </xf>
    <xf numFmtId="0" fontId="6" fillId="3" borderId="2" xfId="9" applyFont="1" applyFill="1" applyBorder="1" applyAlignment="1">
      <alignment horizontal="center" vertical="center"/>
    </xf>
    <xf numFmtId="0" fontId="6" fillId="3" borderId="3" xfId="9" applyFont="1" applyFill="1" applyBorder="1" applyAlignment="1">
      <alignment horizontal="center" vertical="center"/>
    </xf>
    <xf numFmtId="4" fontId="6" fillId="3" borderId="13" xfId="9" applyNumberFormat="1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center" vertical="center"/>
    </xf>
    <xf numFmtId="0" fontId="6" fillId="3" borderId="4" xfId="9" applyFont="1" applyFill="1" applyBorder="1" applyAlignment="1">
      <alignment horizontal="center" vertical="center"/>
    </xf>
    <xf numFmtId="4" fontId="6" fillId="3" borderId="8" xfId="9" applyNumberFormat="1" applyFont="1" applyFill="1" applyBorder="1" applyAlignment="1">
      <alignment horizontal="center" vertical="center" wrapText="1"/>
    </xf>
    <xf numFmtId="4" fontId="6" fillId="3" borderId="14" xfId="9" applyNumberFormat="1" applyFont="1" applyFill="1" applyBorder="1" applyAlignment="1">
      <alignment horizontal="center" vertical="center" wrapText="1"/>
    </xf>
    <xf numFmtId="0" fontId="6" fillId="3" borderId="5" xfId="9" applyFont="1" applyFill="1" applyBorder="1" applyAlignment="1">
      <alignment horizontal="center" vertical="center"/>
    </xf>
    <xf numFmtId="0" fontId="6" fillId="3" borderId="7" xfId="9" applyFont="1" applyFill="1" applyBorder="1" applyAlignment="1">
      <alignment horizontal="center" vertical="center"/>
    </xf>
    <xf numFmtId="0" fontId="6" fillId="3" borderId="8" xfId="9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60960</xdr:rowOff>
    </xdr:from>
    <xdr:to>
      <xdr:col>1</xdr:col>
      <xdr:colOff>1546860</xdr:colOff>
      <xdr:row>0</xdr:row>
      <xdr:rowOff>609600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096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7079089.4499999993</v>
      </c>
      <c r="D5" s="14">
        <f>SUM(D6:D12)</f>
        <v>1019348.3899999999</v>
      </c>
      <c r="E5" s="14">
        <f>C5+D5</f>
        <v>8098437.8399999989</v>
      </c>
      <c r="F5" s="14">
        <f>SUM(F6:F12)</f>
        <v>7978907.7400000002</v>
      </c>
      <c r="G5" s="14">
        <f>SUM(G6:G12)</f>
        <v>7910336.8899999997</v>
      </c>
      <c r="H5" s="14">
        <f>E5-F5</f>
        <v>119530.0999999987</v>
      </c>
    </row>
    <row r="6" spans="1:8" x14ac:dyDescent="0.2">
      <c r="A6" s="49">
        <v>1100</v>
      </c>
      <c r="B6" s="11" t="s">
        <v>76</v>
      </c>
      <c r="C6" s="15">
        <v>5938052.5199999996</v>
      </c>
      <c r="D6" s="15">
        <v>551541.81999999995</v>
      </c>
      <c r="E6" s="15">
        <f t="shared" ref="E6:E69" si="0">C6+D6</f>
        <v>6489594.3399999999</v>
      </c>
      <c r="F6" s="15">
        <v>6443400.6799999997</v>
      </c>
      <c r="G6" s="15">
        <v>6443400.6799999997</v>
      </c>
      <c r="H6" s="15">
        <f t="shared" ref="H6:H69" si="1">E6-F6</f>
        <v>46193.660000000149</v>
      </c>
    </row>
    <row r="7" spans="1:8" x14ac:dyDescent="0.2">
      <c r="A7" s="49">
        <v>1200</v>
      </c>
      <c r="B7" s="11" t="s">
        <v>77</v>
      </c>
      <c r="C7" s="15">
        <v>0</v>
      </c>
      <c r="D7" s="15">
        <v>6500</v>
      </c>
      <c r="E7" s="15">
        <f t="shared" si="0"/>
        <v>6500</v>
      </c>
      <c r="F7" s="15">
        <v>0</v>
      </c>
      <c r="G7" s="15">
        <v>0</v>
      </c>
      <c r="H7" s="15">
        <f t="shared" si="1"/>
        <v>6500</v>
      </c>
    </row>
    <row r="8" spans="1:8" x14ac:dyDescent="0.2">
      <c r="A8" s="49">
        <v>1300</v>
      </c>
      <c r="B8" s="11" t="s">
        <v>78</v>
      </c>
      <c r="C8" s="15">
        <v>694148.93</v>
      </c>
      <c r="D8" s="15">
        <v>549531.6</v>
      </c>
      <c r="E8" s="15">
        <f t="shared" si="0"/>
        <v>1243680.53</v>
      </c>
      <c r="F8" s="15">
        <v>1190188.98</v>
      </c>
      <c r="G8" s="15">
        <v>1121618.1299999999</v>
      </c>
      <c r="H8" s="15">
        <f t="shared" si="1"/>
        <v>53491.550000000047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260000</v>
      </c>
      <c r="D10" s="15">
        <v>98662.97</v>
      </c>
      <c r="E10" s="15">
        <f t="shared" si="0"/>
        <v>358662.97</v>
      </c>
      <c r="F10" s="15">
        <v>345318.08</v>
      </c>
      <c r="G10" s="15">
        <v>345318.08</v>
      </c>
      <c r="H10" s="15">
        <f t="shared" si="1"/>
        <v>13344.889999999956</v>
      </c>
    </row>
    <row r="11" spans="1:8" x14ac:dyDescent="0.2">
      <c r="A11" s="49">
        <v>1600</v>
      </c>
      <c r="B11" s="11" t="s">
        <v>36</v>
      </c>
      <c r="C11" s="15">
        <v>186888</v>
      </c>
      <c r="D11" s="15">
        <v>-186888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1912089.58</v>
      </c>
      <c r="D13" s="15">
        <f>SUM(D14:D22)</f>
        <v>-376469.87000000005</v>
      </c>
      <c r="E13" s="15">
        <f t="shared" si="0"/>
        <v>1535619.71</v>
      </c>
      <c r="F13" s="15">
        <f>SUM(F14:F22)</f>
        <v>1306128.8999999999</v>
      </c>
      <c r="G13" s="15">
        <f>SUM(G14:G22)</f>
        <v>1129122.02</v>
      </c>
      <c r="H13" s="15">
        <f t="shared" si="1"/>
        <v>229490.81000000006</v>
      </c>
    </row>
    <row r="14" spans="1:8" x14ac:dyDescent="0.2">
      <c r="A14" s="49">
        <v>2100</v>
      </c>
      <c r="B14" s="11" t="s">
        <v>81</v>
      </c>
      <c r="C14" s="15">
        <v>292680.92</v>
      </c>
      <c r="D14" s="15">
        <v>-18192.939999999999</v>
      </c>
      <c r="E14" s="15">
        <f t="shared" si="0"/>
        <v>274487.98</v>
      </c>
      <c r="F14" s="15">
        <v>217400.92</v>
      </c>
      <c r="G14" s="15">
        <v>217400.92</v>
      </c>
      <c r="H14" s="15">
        <f t="shared" si="1"/>
        <v>57087.059999999969</v>
      </c>
    </row>
    <row r="15" spans="1:8" x14ac:dyDescent="0.2">
      <c r="A15" s="49">
        <v>2200</v>
      </c>
      <c r="B15" s="11" t="s">
        <v>82</v>
      </c>
      <c r="C15" s="15">
        <v>49619.5</v>
      </c>
      <c r="D15" s="15">
        <v>193306.88</v>
      </c>
      <c r="E15" s="15">
        <f t="shared" si="0"/>
        <v>242926.38</v>
      </c>
      <c r="F15" s="15">
        <v>226243.08</v>
      </c>
      <c r="G15" s="15">
        <v>49236.2</v>
      </c>
      <c r="H15" s="15">
        <f t="shared" si="1"/>
        <v>16683.300000000017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58295.72</v>
      </c>
      <c r="D17" s="15">
        <v>400</v>
      </c>
      <c r="E17" s="15">
        <f t="shared" si="0"/>
        <v>58695.72</v>
      </c>
      <c r="F17" s="15">
        <v>47441.63</v>
      </c>
      <c r="G17" s="15">
        <v>47441.63</v>
      </c>
      <c r="H17" s="15">
        <f t="shared" si="1"/>
        <v>11254.090000000004</v>
      </c>
    </row>
    <row r="18" spans="1:8" x14ac:dyDescent="0.2">
      <c r="A18" s="49">
        <v>2500</v>
      </c>
      <c r="B18" s="11" t="s">
        <v>85</v>
      </c>
      <c r="C18" s="15">
        <v>20578.86</v>
      </c>
      <c r="D18" s="15">
        <v>-7740.92</v>
      </c>
      <c r="E18" s="15">
        <f t="shared" si="0"/>
        <v>12837.94</v>
      </c>
      <c r="F18" s="15">
        <v>6618.08</v>
      </c>
      <c r="G18" s="15">
        <v>6618.08</v>
      </c>
      <c r="H18" s="15">
        <f t="shared" si="1"/>
        <v>6219.8600000000006</v>
      </c>
    </row>
    <row r="19" spans="1:8" x14ac:dyDescent="0.2">
      <c r="A19" s="49">
        <v>2600</v>
      </c>
      <c r="B19" s="11" t="s">
        <v>86</v>
      </c>
      <c r="C19" s="15">
        <v>1349319.08</v>
      </c>
      <c r="D19" s="15">
        <v>-685349.55</v>
      </c>
      <c r="E19" s="15">
        <f t="shared" si="0"/>
        <v>663969.53</v>
      </c>
      <c r="F19" s="15">
        <v>586421.56999999995</v>
      </c>
      <c r="G19" s="15">
        <v>586421.56999999995</v>
      </c>
      <c r="H19" s="15">
        <f t="shared" si="1"/>
        <v>77547.960000000079</v>
      </c>
    </row>
    <row r="20" spans="1:8" x14ac:dyDescent="0.2">
      <c r="A20" s="49">
        <v>2700</v>
      </c>
      <c r="B20" s="11" t="s">
        <v>87</v>
      </c>
      <c r="C20" s="15">
        <v>4415.08</v>
      </c>
      <c r="D20" s="15">
        <v>-4034.08</v>
      </c>
      <c r="E20" s="15">
        <f t="shared" si="0"/>
        <v>381</v>
      </c>
      <c r="F20" s="15">
        <v>381</v>
      </c>
      <c r="G20" s="15">
        <v>381</v>
      </c>
      <c r="H20" s="15">
        <f t="shared" si="1"/>
        <v>0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137180.42000000001</v>
      </c>
      <c r="D22" s="15">
        <v>145140.74</v>
      </c>
      <c r="E22" s="15">
        <f t="shared" si="0"/>
        <v>282321.16000000003</v>
      </c>
      <c r="F22" s="15">
        <v>221622.62</v>
      </c>
      <c r="G22" s="15">
        <v>221622.62</v>
      </c>
      <c r="H22" s="15">
        <f t="shared" si="1"/>
        <v>60698.540000000037</v>
      </c>
    </row>
    <row r="23" spans="1:8" x14ac:dyDescent="0.2">
      <c r="A23" s="48" t="s">
        <v>69</v>
      </c>
      <c r="B23" s="7"/>
      <c r="C23" s="15">
        <f>SUM(C24:C32)</f>
        <v>924368.04</v>
      </c>
      <c r="D23" s="15">
        <f>SUM(D24:D32)</f>
        <v>1129878.1700000002</v>
      </c>
      <c r="E23" s="15">
        <f t="shared" si="0"/>
        <v>2054246.2100000002</v>
      </c>
      <c r="F23" s="15">
        <f>SUM(F24:F32)</f>
        <v>1883511.3399999999</v>
      </c>
      <c r="G23" s="15">
        <f>SUM(G24:G32)</f>
        <v>1860187.3399999999</v>
      </c>
      <c r="H23" s="15">
        <f t="shared" si="1"/>
        <v>170734.87000000034</v>
      </c>
    </row>
    <row r="24" spans="1:8" x14ac:dyDescent="0.2">
      <c r="A24" s="49">
        <v>3100</v>
      </c>
      <c r="B24" s="11" t="s">
        <v>90</v>
      </c>
      <c r="C24" s="15">
        <v>222527</v>
      </c>
      <c r="D24" s="15">
        <v>38071.839999999997</v>
      </c>
      <c r="E24" s="15">
        <f t="shared" si="0"/>
        <v>260598.84</v>
      </c>
      <c r="F24" s="15">
        <v>243630.79</v>
      </c>
      <c r="G24" s="15">
        <v>243630.79</v>
      </c>
      <c r="H24" s="15">
        <f t="shared" si="1"/>
        <v>16968.049999999988</v>
      </c>
    </row>
    <row r="25" spans="1:8" x14ac:dyDescent="0.2">
      <c r="A25" s="49">
        <v>3200</v>
      </c>
      <c r="B25" s="11" t="s">
        <v>91</v>
      </c>
      <c r="C25" s="15">
        <v>18441.759999999998</v>
      </c>
      <c r="D25" s="15">
        <v>9600</v>
      </c>
      <c r="E25" s="15">
        <f t="shared" si="0"/>
        <v>28041.759999999998</v>
      </c>
      <c r="F25" s="15">
        <v>28041.759999999998</v>
      </c>
      <c r="G25" s="15">
        <v>28041.759999999998</v>
      </c>
      <c r="H25" s="15">
        <f t="shared" si="1"/>
        <v>0</v>
      </c>
    </row>
    <row r="26" spans="1:8" x14ac:dyDescent="0.2">
      <c r="A26" s="49">
        <v>3300</v>
      </c>
      <c r="B26" s="11" t="s">
        <v>92</v>
      </c>
      <c r="C26" s="15">
        <v>5800</v>
      </c>
      <c r="D26" s="15">
        <v>0</v>
      </c>
      <c r="E26" s="15">
        <f t="shared" si="0"/>
        <v>5800</v>
      </c>
      <c r="F26" s="15">
        <v>5585.02</v>
      </c>
      <c r="G26" s="15">
        <v>5585.02</v>
      </c>
      <c r="H26" s="15">
        <f t="shared" si="1"/>
        <v>214.97999999999956</v>
      </c>
    </row>
    <row r="27" spans="1:8" x14ac:dyDescent="0.2">
      <c r="A27" s="49">
        <v>3400</v>
      </c>
      <c r="B27" s="11" t="s">
        <v>93</v>
      </c>
      <c r="C27" s="15">
        <v>112760</v>
      </c>
      <c r="D27" s="15">
        <v>30545.48</v>
      </c>
      <c r="E27" s="15">
        <f t="shared" si="0"/>
        <v>143305.48000000001</v>
      </c>
      <c r="F27" s="15">
        <v>117430.42</v>
      </c>
      <c r="G27" s="15">
        <v>117430.42</v>
      </c>
      <c r="H27" s="15">
        <f t="shared" si="1"/>
        <v>25875.060000000012</v>
      </c>
    </row>
    <row r="28" spans="1:8" x14ac:dyDescent="0.2">
      <c r="A28" s="49">
        <v>3500</v>
      </c>
      <c r="B28" s="11" t="s">
        <v>94</v>
      </c>
      <c r="C28" s="15">
        <v>184820</v>
      </c>
      <c r="D28" s="15">
        <v>84531.51</v>
      </c>
      <c r="E28" s="15">
        <f t="shared" si="0"/>
        <v>269351.51</v>
      </c>
      <c r="F28" s="15">
        <v>205446.82</v>
      </c>
      <c r="G28" s="15">
        <v>205446.82</v>
      </c>
      <c r="H28" s="15">
        <f t="shared" si="1"/>
        <v>63904.69</v>
      </c>
    </row>
    <row r="29" spans="1:8" x14ac:dyDescent="0.2">
      <c r="A29" s="49">
        <v>3600</v>
      </c>
      <c r="B29" s="11" t="s">
        <v>95</v>
      </c>
      <c r="C29" s="15">
        <v>45240</v>
      </c>
      <c r="D29" s="15">
        <v>-24360</v>
      </c>
      <c r="E29" s="15">
        <f t="shared" si="0"/>
        <v>20880</v>
      </c>
      <c r="F29" s="15">
        <v>20880</v>
      </c>
      <c r="G29" s="15">
        <v>20880</v>
      </c>
      <c r="H29" s="15">
        <f t="shared" si="1"/>
        <v>0</v>
      </c>
    </row>
    <row r="30" spans="1:8" x14ac:dyDescent="0.2">
      <c r="A30" s="49">
        <v>3700</v>
      </c>
      <c r="B30" s="11" t="s">
        <v>96</v>
      </c>
      <c r="C30" s="15">
        <v>19053.189999999999</v>
      </c>
      <c r="D30" s="15">
        <v>2000</v>
      </c>
      <c r="E30" s="15">
        <f t="shared" si="0"/>
        <v>21053.19</v>
      </c>
      <c r="F30" s="15">
        <v>5878.9</v>
      </c>
      <c r="G30" s="15">
        <v>5878.9</v>
      </c>
      <c r="H30" s="15">
        <f t="shared" si="1"/>
        <v>15174.289999999999</v>
      </c>
    </row>
    <row r="31" spans="1:8" x14ac:dyDescent="0.2">
      <c r="A31" s="49">
        <v>3800</v>
      </c>
      <c r="B31" s="11" t="s">
        <v>97</v>
      </c>
      <c r="C31" s="15">
        <v>172784.82</v>
      </c>
      <c r="D31" s="15">
        <v>965920.27</v>
      </c>
      <c r="E31" s="15">
        <f t="shared" si="0"/>
        <v>1138705.0900000001</v>
      </c>
      <c r="F31" s="15">
        <v>1090788.6299999999</v>
      </c>
      <c r="G31" s="15">
        <v>1090788.6299999999</v>
      </c>
      <c r="H31" s="15">
        <f t="shared" si="1"/>
        <v>47916.460000000196</v>
      </c>
    </row>
    <row r="32" spans="1:8" x14ac:dyDescent="0.2">
      <c r="A32" s="49">
        <v>3900</v>
      </c>
      <c r="B32" s="11" t="s">
        <v>19</v>
      </c>
      <c r="C32" s="15">
        <v>142941.26999999999</v>
      </c>
      <c r="D32" s="15">
        <v>23569.07</v>
      </c>
      <c r="E32" s="15">
        <f t="shared" si="0"/>
        <v>166510.34</v>
      </c>
      <c r="F32" s="15">
        <v>165829</v>
      </c>
      <c r="G32" s="15">
        <v>142505</v>
      </c>
      <c r="H32" s="15">
        <f t="shared" si="1"/>
        <v>681.33999999999651</v>
      </c>
    </row>
    <row r="33" spans="1:8" x14ac:dyDescent="0.2">
      <c r="A33" s="48" t="s">
        <v>70</v>
      </c>
      <c r="B33" s="7"/>
      <c r="C33" s="15">
        <f>SUM(C34:C42)</f>
        <v>193000</v>
      </c>
      <c r="D33" s="15">
        <f>SUM(D34:D42)</f>
        <v>140000</v>
      </c>
      <c r="E33" s="15">
        <f t="shared" si="0"/>
        <v>333000</v>
      </c>
      <c r="F33" s="15">
        <f>SUM(F34:F42)</f>
        <v>245401.32</v>
      </c>
      <c r="G33" s="15">
        <f>SUM(G34:G42)</f>
        <v>245401.32</v>
      </c>
      <c r="H33" s="15">
        <f t="shared" si="1"/>
        <v>87598.68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193000</v>
      </c>
      <c r="D37" s="15">
        <v>140000</v>
      </c>
      <c r="E37" s="15">
        <f t="shared" si="0"/>
        <v>333000</v>
      </c>
      <c r="F37" s="15">
        <v>245401.32</v>
      </c>
      <c r="G37" s="15">
        <v>245401.32</v>
      </c>
      <c r="H37" s="15">
        <f t="shared" si="1"/>
        <v>87598.68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24500</v>
      </c>
      <c r="D43" s="15">
        <f>SUM(D44:D52)</f>
        <v>288179</v>
      </c>
      <c r="E43" s="15">
        <f t="shared" si="0"/>
        <v>312679</v>
      </c>
      <c r="F43" s="15">
        <f>SUM(F44:F52)</f>
        <v>308929</v>
      </c>
      <c r="G43" s="15">
        <f>SUM(G44:G52)</f>
        <v>308929</v>
      </c>
      <c r="H43" s="15">
        <f t="shared" si="1"/>
        <v>3750</v>
      </c>
    </row>
    <row r="44" spans="1:8" x14ac:dyDescent="0.2">
      <c r="A44" s="49">
        <v>5100</v>
      </c>
      <c r="B44" s="11" t="s">
        <v>105</v>
      </c>
      <c r="C44" s="15">
        <v>24500</v>
      </c>
      <c r="D44" s="15">
        <v>29249</v>
      </c>
      <c r="E44" s="15">
        <f t="shared" si="0"/>
        <v>53749</v>
      </c>
      <c r="F44" s="15">
        <v>49999</v>
      </c>
      <c r="G44" s="15">
        <v>49999</v>
      </c>
      <c r="H44" s="15">
        <f t="shared" si="1"/>
        <v>3750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258930</v>
      </c>
      <c r="E47" s="15">
        <f t="shared" si="0"/>
        <v>258930</v>
      </c>
      <c r="F47" s="15">
        <v>258930</v>
      </c>
      <c r="G47" s="15">
        <v>258930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30000</v>
      </c>
      <c r="D53" s="15">
        <f>SUM(D54:D56)</f>
        <v>-30000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30000</v>
      </c>
      <c r="D54" s="15">
        <v>-30000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10163047.07</v>
      </c>
      <c r="D77" s="17">
        <f t="shared" si="4"/>
        <v>2170935.69</v>
      </c>
      <c r="E77" s="17">
        <f t="shared" si="4"/>
        <v>12333982.76</v>
      </c>
      <c r="F77" s="17">
        <f t="shared" si="4"/>
        <v>11722878.300000001</v>
      </c>
      <c r="G77" s="17">
        <f t="shared" si="4"/>
        <v>11453976.57</v>
      </c>
      <c r="H77" s="17">
        <f t="shared" si="4"/>
        <v>611104.45999999903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10108547.07</v>
      </c>
      <c r="D6" s="50">
        <v>1912756.69</v>
      </c>
      <c r="E6" s="50">
        <f>C6+D6</f>
        <v>12021303.76</v>
      </c>
      <c r="F6" s="50">
        <v>11413949.300000001</v>
      </c>
      <c r="G6" s="50">
        <v>11145047.57</v>
      </c>
      <c r="H6" s="50">
        <f>E6-F6</f>
        <v>607354.45999999903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54500</v>
      </c>
      <c r="D8" s="50">
        <v>258179</v>
      </c>
      <c r="E8" s="50">
        <f>C8+D8</f>
        <v>312679</v>
      </c>
      <c r="F8" s="50">
        <v>308929</v>
      </c>
      <c r="G8" s="50">
        <v>308929</v>
      </c>
      <c r="H8" s="50">
        <f>E8-F8</f>
        <v>3750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10163047.07</v>
      </c>
      <c r="D16" s="17">
        <f>SUM(D6+D8+D10+D12+D14)</f>
        <v>2170935.69</v>
      </c>
      <c r="E16" s="17">
        <f>SUM(E6+E8+E10+E12+E14)</f>
        <v>12333982.76</v>
      </c>
      <c r="F16" s="17">
        <f t="shared" ref="F16:H16" si="0">SUM(F6+F8+F10+F12+F14)</f>
        <v>11722878.300000001</v>
      </c>
      <c r="G16" s="17">
        <f t="shared" si="0"/>
        <v>11453976.57</v>
      </c>
      <c r="H16" s="17">
        <f t="shared" si="0"/>
        <v>611104.45999999903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10163047.07</v>
      </c>
      <c r="D7" s="15">
        <v>2170935.69</v>
      </c>
      <c r="E7" s="15">
        <f>C7+D7</f>
        <v>12333982.76</v>
      </c>
      <c r="F7" s="15">
        <v>11722878.300000001</v>
      </c>
      <c r="G7" s="15">
        <v>11453976.57</v>
      </c>
      <c r="H7" s="15">
        <f>E7-F7</f>
        <v>611104.45999999903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10163047.07</v>
      </c>
      <c r="D16" s="23">
        <f t="shared" si="2"/>
        <v>2170935.69</v>
      </c>
      <c r="E16" s="23">
        <f t="shared" si="2"/>
        <v>12333982.76</v>
      </c>
      <c r="F16" s="23">
        <f t="shared" si="2"/>
        <v>11722878.300000001</v>
      </c>
      <c r="G16" s="23">
        <f t="shared" si="2"/>
        <v>11453976.57</v>
      </c>
      <c r="H16" s="23">
        <f t="shared" si="2"/>
        <v>611104.45999999903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0.399999999999999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0.399999999999999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sqref="A1:H52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63" t="s">
        <v>140</v>
      </c>
      <c r="B1" s="64"/>
      <c r="C1" s="64"/>
      <c r="D1" s="64"/>
      <c r="E1" s="64"/>
      <c r="F1" s="64"/>
      <c r="G1" s="64"/>
      <c r="H1" s="65"/>
    </row>
    <row r="2" spans="1:8" x14ac:dyDescent="0.2">
      <c r="A2" s="66" t="s">
        <v>60</v>
      </c>
      <c r="B2" s="67"/>
      <c r="C2" s="63" t="s">
        <v>66</v>
      </c>
      <c r="D2" s="64"/>
      <c r="E2" s="64"/>
      <c r="F2" s="64"/>
      <c r="G2" s="65"/>
      <c r="H2" s="68" t="s">
        <v>65</v>
      </c>
    </row>
    <row r="3" spans="1:8" ht="24.9" customHeight="1" x14ac:dyDescent="0.2">
      <c r="A3" s="69"/>
      <c r="B3" s="70"/>
      <c r="C3" s="71" t="s">
        <v>61</v>
      </c>
      <c r="D3" s="71" t="s">
        <v>131</v>
      </c>
      <c r="E3" s="71" t="s">
        <v>62</v>
      </c>
      <c r="F3" s="71" t="s">
        <v>63</v>
      </c>
      <c r="G3" s="71" t="s">
        <v>64</v>
      </c>
      <c r="H3" s="72"/>
    </row>
    <row r="4" spans="1:8" x14ac:dyDescent="0.2">
      <c r="A4" s="73"/>
      <c r="B4" s="74"/>
      <c r="C4" s="75">
        <v>1</v>
      </c>
      <c r="D4" s="75">
        <v>2</v>
      </c>
      <c r="E4" s="75" t="s">
        <v>132</v>
      </c>
      <c r="F4" s="75">
        <v>4</v>
      </c>
      <c r="G4" s="75">
        <v>5</v>
      </c>
      <c r="H4" s="75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3342189.7</v>
      </c>
      <c r="D6" s="15">
        <f t="shared" si="0"/>
        <v>1339381.8400000001</v>
      </c>
      <c r="E6" s="15">
        <f t="shared" si="0"/>
        <v>4681571.54</v>
      </c>
      <c r="F6" s="15">
        <f t="shared" si="0"/>
        <v>4428643.38</v>
      </c>
      <c r="G6" s="15">
        <f t="shared" si="0"/>
        <v>4420881.42</v>
      </c>
      <c r="H6" s="15">
        <f t="shared" si="0"/>
        <v>252928.16000000015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3342189.7</v>
      </c>
      <c r="D11" s="15">
        <v>1339381.8400000001</v>
      </c>
      <c r="E11" s="15">
        <f t="shared" si="1"/>
        <v>4681571.54</v>
      </c>
      <c r="F11" s="15">
        <v>4428643.38</v>
      </c>
      <c r="G11" s="15">
        <v>4420881.42</v>
      </c>
      <c r="H11" s="15">
        <f t="shared" si="2"/>
        <v>252928.16000000015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6820857.3700000001</v>
      </c>
      <c r="D16" s="15">
        <f t="shared" si="3"/>
        <v>831553.85</v>
      </c>
      <c r="E16" s="15">
        <f t="shared" si="3"/>
        <v>7652411.2199999988</v>
      </c>
      <c r="F16" s="15">
        <f t="shared" si="3"/>
        <v>7294234.9200000009</v>
      </c>
      <c r="G16" s="15">
        <f t="shared" si="3"/>
        <v>7033095.1500000004</v>
      </c>
      <c r="H16" s="15">
        <f t="shared" si="3"/>
        <v>358176.29999999929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952725.69</v>
      </c>
      <c r="D18" s="15">
        <v>12000</v>
      </c>
      <c r="E18" s="15">
        <f t="shared" ref="E18:E23" si="5">C18+D18</f>
        <v>964725.69</v>
      </c>
      <c r="F18" s="15">
        <v>905894.75</v>
      </c>
      <c r="G18" s="15">
        <v>902386.93</v>
      </c>
      <c r="H18" s="15">
        <f t="shared" si="4"/>
        <v>58830.939999999944</v>
      </c>
    </row>
    <row r="19" spans="1:8" x14ac:dyDescent="0.2">
      <c r="A19" s="38"/>
      <c r="B19" s="42" t="s">
        <v>21</v>
      </c>
      <c r="C19" s="15">
        <v>1074916.1200000001</v>
      </c>
      <c r="D19" s="15">
        <v>163507.24</v>
      </c>
      <c r="E19" s="15">
        <f t="shared" si="5"/>
        <v>1238423.3600000001</v>
      </c>
      <c r="F19" s="15">
        <v>1209705.32</v>
      </c>
      <c r="G19" s="15">
        <v>1208708.8500000001</v>
      </c>
      <c r="H19" s="15">
        <f t="shared" si="4"/>
        <v>28718.040000000037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4530038.09</v>
      </c>
      <c r="D22" s="15">
        <v>638901.35</v>
      </c>
      <c r="E22" s="15">
        <f t="shared" si="5"/>
        <v>5168939.4399999995</v>
      </c>
      <c r="F22" s="15">
        <v>4924108.16</v>
      </c>
      <c r="G22" s="15">
        <v>4668662.88</v>
      </c>
      <c r="H22" s="15">
        <f t="shared" si="4"/>
        <v>244831.27999999933</v>
      </c>
    </row>
    <row r="23" spans="1:8" x14ac:dyDescent="0.2">
      <c r="A23" s="38"/>
      <c r="B23" s="42" t="s">
        <v>4</v>
      </c>
      <c r="C23" s="15">
        <v>263177.46999999997</v>
      </c>
      <c r="D23" s="15">
        <v>17145.259999999998</v>
      </c>
      <c r="E23" s="15">
        <f t="shared" si="5"/>
        <v>280322.73</v>
      </c>
      <c r="F23" s="15">
        <v>254526.69</v>
      </c>
      <c r="G23" s="15">
        <v>253336.49</v>
      </c>
      <c r="H23" s="15">
        <f t="shared" si="4"/>
        <v>25796.039999999979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10163047.07</v>
      </c>
      <c r="D42" s="23">
        <f t="shared" si="12"/>
        <v>2170935.69</v>
      </c>
      <c r="E42" s="23">
        <f t="shared" si="12"/>
        <v>12333982.759999998</v>
      </c>
      <c r="F42" s="23">
        <f t="shared" si="12"/>
        <v>11722878.300000001</v>
      </c>
      <c r="G42" s="23">
        <f t="shared" si="12"/>
        <v>11453976.57</v>
      </c>
      <c r="H42" s="23">
        <f t="shared" si="12"/>
        <v>611104.4599999995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8" spans="1:8" x14ac:dyDescent="0.2">
      <c r="B48" s="76" t="s">
        <v>141</v>
      </c>
      <c r="D48" s="77" t="s">
        <v>144</v>
      </c>
      <c r="E48" s="77"/>
      <c r="F48" s="77"/>
    </row>
    <row r="49" spans="2:6" x14ac:dyDescent="0.2">
      <c r="B49" s="76" t="s">
        <v>142</v>
      </c>
      <c r="D49" s="77" t="s">
        <v>145</v>
      </c>
      <c r="E49" s="77"/>
      <c r="F49" s="77"/>
    </row>
    <row r="50" spans="2:6" x14ac:dyDescent="0.2">
      <c r="B50" s="76" t="s">
        <v>143</v>
      </c>
      <c r="D50" s="77" t="s">
        <v>146</v>
      </c>
      <c r="E50" s="77"/>
      <c r="F50" s="77"/>
    </row>
  </sheetData>
  <sheetProtection formatCells="0" formatColumns="0" formatRows="0" autoFilter="0"/>
  <mergeCells count="7">
    <mergeCell ref="D49:F49"/>
    <mergeCell ref="D50:F50"/>
    <mergeCell ref="A1:H1"/>
    <mergeCell ref="A2:B4"/>
    <mergeCell ref="C2:G2"/>
    <mergeCell ref="H2:H3"/>
    <mergeCell ref="D48:F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CFG!Área_de_impresión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2019-03-01T18:38:48Z</cp:lastPrinted>
  <dcterms:created xsi:type="dcterms:W3CDTF">2014-02-10T03:37:14Z</dcterms:created>
  <dcterms:modified xsi:type="dcterms:W3CDTF">2019-03-01T18:42:26Z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